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ad me" state="visible" r:id="rId4"/>
    <sheet sheetId="2" name="Job costing" state="visible" r:id="rId5"/>
  </sheets>
  <calcPr calcId="171027" fullCalcOnLoad="1"/>
</workbook>
</file>

<file path=xl/sharedStrings.xml><?xml version="1.0" encoding="utf-8"?>
<sst xmlns="http://schemas.openxmlformats.org/spreadsheetml/2006/main" count="73" uniqueCount="64">
  <si>
    <t>damantra — job-costing worksheet</t>
  </si>
  <si>
    <t>Template v1.0 · updated 2026-07-17 · damantra.app/resources/templates/job-costing-worksheet</t>
  </si>
  <si>
    <t>DEFINITIONS AND CONVENTIONS</t>
  </si>
  <si>
    <t>Use ONE currency for every money cell. Currency symbols are display only — no exchange-rate conversion is performed anywhere in this workbook.</t>
  </si>
  <si>
    <t>Wastage inflates per-unit material and decoration cost: ×(1 + wastage%).</t>
  </si>
  <si>
    <t>Fees are a percentage of the selling price (payment provider or marketplace).</t>
  </si>
  <si>
    <t>Margin = profit ÷ revenue. Markup = profit ÷ cost. They are different numbers and this workbook never swaps them.</t>
  </si>
  <si>
    <t>Break-even selling price = cost per unit ÷ (1 − fee%): the price at which profit is exactly zero.</t>
  </si>
  <si>
    <t>Target selling price = cost per unit ÷ (1 − target margin% − fee%).</t>
  </si>
  <si>
    <t>Cells keep full precision; number formats round the display to 2 decimal places (percentages to 1).</t>
  </si>
  <si>
    <t>Price-dependent outputs read 0 until a selling price is entered. Nothing in the workbook divides by zero.</t>
  </si>
  <si>
    <t/>
  </si>
  <si>
    <t>FORMULAS (documented for review — identical to the protected cells on the Job costing sheet)</t>
  </si>
  <si>
    <t>Total job cost (B22) = B6*(B7+B8)*(1+B15/100)+B9+B10+B6*(B11/60)*B12+B6*B13+B14+B6*B16</t>
  </si>
  <si>
    <t>Cost per unit (B23) = IF(B6&gt;0,B22/B6,0)</t>
  </si>
  <si>
    <t>Break-even selling price per unit (B24) = IF(B17&lt;100,B23/(1-B17/100),0)</t>
  </si>
  <si>
    <t>Target selling price (for target margin) (B25) = IF(B18+B17&lt;100,B23/(1-(B18+B17)/100),0)</t>
  </si>
  <si>
    <t>Gross profit (whole job, at entered price) (B26) = IF(B19&gt;0,(B19*(1-B17/100)-B23)*B6,0)</t>
  </si>
  <si>
    <t>Gross margin (profit ÷ revenue) (B27) = IF(B19&gt;0,(B19*(1-B17/100)-B23)/B19,0)</t>
  </si>
  <si>
    <t>Markup (profit ÷ cost) (B28) = IF(AND(B19&gt;0,B23&gt;0),(B19*(1-B17/100)-B23)/B23,0)</t>
  </si>
  <si>
    <t>The shipped input values are illustrative editable examples, not industry averages. Outputs are estimates from your inputs — not accounting, tax, or pricing advice.</t>
  </si>
  <si>
    <t>The cost model matches damantra's free print-job-profit calculator where they overlap, and extends it with wastage, artwork, packaging, shipping, and fees.</t>
  </si>
  <si>
    <t>Estimates only — not accounting, tax, or pricing advice. Use one currency throughout; symbols do not convert exchange rates.</t>
  </si>
  <si>
    <t>All input values below are illustrative editable examples — replace every one with your own numbers.</t>
  </si>
  <si>
    <t>INPUTS (editable)</t>
  </si>
  <si>
    <t>Notes</t>
  </si>
  <si>
    <t>Order quantity</t>
  </si>
  <si>
    <t>Units in this job. (units)</t>
  </si>
  <si>
    <t>Material cost per unit</t>
  </si>
  <si>
    <t>Blanks/substrate per unit. (currency)</t>
  </si>
  <si>
    <t>Decoration / print cost per unit</t>
  </si>
  <si>
    <t>Film, ink, thread, vinyl per unit. (currency)</t>
  </si>
  <si>
    <t>Setup cost (whole job)</t>
  </si>
  <si>
    <t>One-off setup for the whole job. (currency)</t>
  </si>
  <si>
    <t>Artwork / digitising cost (whole job)</t>
  </si>
  <si>
    <t>One-off artwork or digitising charge. (currency)</t>
  </si>
  <si>
    <t>Labour minutes per unit</t>
  </si>
  <si>
    <t>Hands-on minutes per unit. (min)</t>
  </si>
  <si>
    <t>Labour rate per hour</t>
  </si>
  <si>
    <t>Use your true hourly cost (see damantra's labour cost calculator). (currency/h)</t>
  </si>
  <si>
    <t>Packaging cost per unit</t>
  </si>
  <si>
    <t>Bags, boxes, labels per unit. (currency)</t>
  </si>
  <si>
    <t>Shipping cost (whole job)</t>
  </si>
  <si>
    <t>Whole-job delivery cost. (currency)</t>
  </si>
  <si>
    <t>Wastage</t>
  </si>
  <si>
    <t>Expected spoilage — inflates material + decoration cost. (%)</t>
  </si>
  <si>
    <t>Overhead allocation per unit</t>
  </si>
  <si>
    <t>Rent, power, software share per unit. (currency)</t>
  </si>
  <si>
    <t>Payment / marketplace fee (% of price)</t>
  </si>
  <si>
    <t>Card / marketplace fee as % of the selling price. (%)</t>
  </si>
  <si>
    <t>Target margin</t>
  </si>
  <si>
    <t>The margin you want; drives the target price. (%)</t>
  </si>
  <si>
    <t>Selling price per unit (leave 0 to skip)</t>
  </si>
  <si>
    <t>Leave 0 to see costs and target price only. (currency)</t>
  </si>
  <si>
    <t>OUTPUTS (calculated — protected, no password)</t>
  </si>
  <si>
    <t>Total job cost</t>
  </si>
  <si>
    <t>Formula cell — do not type here.</t>
  </si>
  <si>
    <t>Cost per unit</t>
  </si>
  <si>
    <t>Break-even selling price per unit</t>
  </si>
  <si>
    <t>Target selling price (for target margin)</t>
  </si>
  <si>
    <t>Gross profit (whole job, at entered price)</t>
  </si>
  <si>
    <t>Gross margin (profit ÷ revenue)</t>
  </si>
  <si>
    <t>Markup (profit ÷ cost)</t>
  </si>
  <si>
    <t>Margin = profit ÷ revenue. Markup = profit ÷ cost. They are different numbers — see the Read me 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</si>
</sst>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color theme="1"/>
      <family val="2"/>
      <scheme val="minor"/>
      <sz val="11"/>
      <name val="Calibri"/>
    </font>
    <font>
      <b/>
      <sz val="14"/>
    </font>
    <font>
      <color rgb="FF555555"/>
      <sz val="9"/>
    </font>
    <font>
      <b/>
      <sz val="10"/>
    </font>
    <font>
      <sz val="10"/>
    </font>
    <font>
      <b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/>
    <xf numFmtId="0" fontId="4" fillId="0" borderId="0" xfId="0" applyFont="1"/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4" fontId="5" fillId="0" borderId="0" xfId="0" applyNumberFormat="1" applyFont="1" applyProtection="1"/>
    <xf numFmtId="164" fontId="5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FormatPr defaultRowHeight="15" outlineLevelRow="0" outlineLevelCol="0" x14ac:dyDescent="55"/>
  <cols>
    <col min="1" max="1" width="118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1" x14ac:dyDescent="0.25">
      <c r="A4" s="3" t="s">
        <v>2</v>
      </c>
    </row>
    <row r="5" spans="1:1" x14ac:dyDescent="0.25">
      <c r="A5" s="4" t="s">
        <v>3</v>
      </c>
    </row>
    <row r="6" spans="1:1" x14ac:dyDescent="0.25">
      <c r="A6" s="4" t="s">
        <v>4</v>
      </c>
    </row>
    <row r="7" spans="1:1" x14ac:dyDescent="0.25">
      <c r="A7" s="4" t="s">
        <v>5</v>
      </c>
    </row>
    <row r="8" spans="1:1" x14ac:dyDescent="0.25">
      <c r="A8" s="4" t="s">
        <v>6</v>
      </c>
    </row>
    <row r="9" spans="1:1" x14ac:dyDescent="0.25">
      <c r="A9" s="4" t="s">
        <v>7</v>
      </c>
    </row>
    <row r="10" spans="1:1" x14ac:dyDescent="0.25">
      <c r="A10" s="4" t="s">
        <v>8</v>
      </c>
    </row>
    <row r="11" spans="1:1" x14ac:dyDescent="0.25">
      <c r="A11" s="4" t="s">
        <v>9</v>
      </c>
    </row>
    <row r="12" spans="1:1" x14ac:dyDescent="0.25">
      <c r="A12" s="4" t="s">
        <v>10</v>
      </c>
    </row>
    <row r="13" spans="1:1" x14ac:dyDescent="0.25">
      <c r="A13" s="4" t="s">
        <v>11</v>
      </c>
    </row>
    <row r="14" spans="1:1" x14ac:dyDescent="0.25">
      <c r="A14" s="4" t="s">
        <v>12</v>
      </c>
    </row>
    <row r="15" spans="1:1" x14ac:dyDescent="0.25">
      <c r="A15" s="4" t="s">
        <v>13</v>
      </c>
    </row>
    <row r="16" spans="1:1" x14ac:dyDescent="0.25">
      <c r="A16" s="4" t="s">
        <v>14</v>
      </c>
    </row>
    <row r="17" spans="1:1" x14ac:dyDescent="0.25">
      <c r="A17" s="4" t="s">
        <v>15</v>
      </c>
    </row>
    <row r="18" spans="1:1" x14ac:dyDescent="0.25">
      <c r="A18" s="4" t="s">
        <v>16</v>
      </c>
    </row>
    <row r="19" spans="1:1" x14ac:dyDescent="0.25">
      <c r="A19" s="4" t="s">
        <v>17</v>
      </c>
    </row>
    <row r="20" spans="1:1" x14ac:dyDescent="0.25">
      <c r="A20" s="4" t="s">
        <v>18</v>
      </c>
    </row>
    <row r="21" spans="1:1" x14ac:dyDescent="0.25">
      <c r="A21" s="4" t="s">
        <v>19</v>
      </c>
    </row>
    <row r="22" spans="1:1" x14ac:dyDescent="0.25">
      <c r="A22" s="4" t="s">
        <v>11</v>
      </c>
    </row>
    <row r="23" spans="1:1" x14ac:dyDescent="0.25">
      <c r="A23" s="4" t="s">
        <v>20</v>
      </c>
    </row>
    <row r="24" spans="1:1" x14ac:dyDescent="0.25">
      <c r="A24" s="4" t="s">
        <v>21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FormatPr defaultRowHeight="15" outlineLevelRow="0" outlineLevelCol="0" x14ac:dyDescent="55"/>
  <cols>
    <col min="1" max="1" width="44" customWidth="1"/>
    <col min="2" max="2" width="16" customWidth="1"/>
    <col min="3" max="3" width="5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3" spans="1:1" x14ac:dyDescent="0.25">
      <c r="A3" s="2" t="s">
        <v>22</v>
      </c>
    </row>
    <row r="4" spans="1:1" x14ac:dyDescent="0.25">
      <c r="A4" s="2" t="s">
        <v>23</v>
      </c>
    </row>
    <row r="5" spans="1:3" x14ac:dyDescent="0.25">
      <c r="A5" s="5" t="s">
        <v>24</v>
      </c>
      <c r="C5" s="5" t="s">
        <v>25</v>
      </c>
    </row>
    <row r="6" spans="1:3" x14ac:dyDescent="0.25">
      <c r="A6" s="6" t="s">
        <v>26</v>
      </c>
      <c r="B6" s="7">
        <v>50</v>
      </c>
      <c r="C6" s="2" t="s">
        <v>27</v>
      </c>
    </row>
    <row r="7" spans="1:3" x14ac:dyDescent="0.25">
      <c r="A7" s="6" t="s">
        <v>28</v>
      </c>
      <c r="B7" s="8">
        <v>2.4</v>
      </c>
      <c r="C7" s="2" t="s">
        <v>29</v>
      </c>
    </row>
    <row r="8" spans="1:3" x14ac:dyDescent="0.25">
      <c r="A8" s="6" t="s">
        <v>30</v>
      </c>
      <c r="B8" s="8">
        <v>1.1</v>
      </c>
      <c r="C8" s="2" t="s">
        <v>31</v>
      </c>
    </row>
    <row r="9" spans="1:3" x14ac:dyDescent="0.25">
      <c r="A9" s="6" t="s">
        <v>32</v>
      </c>
      <c r="B9" s="8">
        <v>25</v>
      </c>
      <c r="C9" s="2" t="s">
        <v>33</v>
      </c>
    </row>
    <row r="10" spans="1:3" x14ac:dyDescent="0.25">
      <c r="A10" s="6" t="s">
        <v>34</v>
      </c>
      <c r="B10" s="8">
        <v>15</v>
      </c>
      <c r="C10" s="2" t="s">
        <v>35</v>
      </c>
    </row>
    <row r="11" spans="1:3" x14ac:dyDescent="0.25">
      <c r="A11" s="6" t="s">
        <v>36</v>
      </c>
      <c r="B11" s="7">
        <v>3</v>
      </c>
      <c r="C11" s="2" t="s">
        <v>37</v>
      </c>
    </row>
    <row r="12" spans="1:3" x14ac:dyDescent="0.25">
      <c r="A12" s="6" t="s">
        <v>38</v>
      </c>
      <c r="B12" s="8">
        <v>18</v>
      </c>
      <c r="C12" s="2" t="s">
        <v>39</v>
      </c>
    </row>
    <row r="13" spans="1:3" x14ac:dyDescent="0.25">
      <c r="A13" s="6" t="s">
        <v>40</v>
      </c>
      <c r="B13" s="8">
        <v>0.2</v>
      </c>
      <c r="C13" s="2" t="s">
        <v>41</v>
      </c>
    </row>
    <row r="14" spans="1:3" x14ac:dyDescent="0.25">
      <c r="A14" s="6" t="s">
        <v>42</v>
      </c>
      <c r="B14" s="8">
        <v>12</v>
      </c>
      <c r="C14" s="2" t="s">
        <v>43</v>
      </c>
    </row>
    <row r="15" spans="1:3" x14ac:dyDescent="0.25">
      <c r="A15" s="6" t="s">
        <v>44</v>
      </c>
      <c r="B15" s="7">
        <v>4</v>
      </c>
      <c r="C15" s="2" t="s">
        <v>45</v>
      </c>
    </row>
    <row r="16" spans="1:3" x14ac:dyDescent="0.25">
      <c r="A16" s="6" t="s">
        <v>46</v>
      </c>
      <c r="B16" s="8">
        <v>0.5</v>
      </c>
      <c r="C16" s="2" t="s">
        <v>47</v>
      </c>
    </row>
    <row r="17" spans="1:3" x14ac:dyDescent="0.25">
      <c r="A17" s="6" t="s">
        <v>48</v>
      </c>
      <c r="B17" s="7">
        <v>1.5</v>
      </c>
      <c r="C17" s="2" t="s">
        <v>49</v>
      </c>
    </row>
    <row r="18" spans="1:3" x14ac:dyDescent="0.25">
      <c r="A18" s="6" t="s">
        <v>50</v>
      </c>
      <c r="B18" s="7">
        <v>55</v>
      </c>
      <c r="C18" s="2" t="s">
        <v>51</v>
      </c>
    </row>
    <row r="19" spans="1:3" x14ac:dyDescent="0.25">
      <c r="A19" s="6" t="s">
        <v>52</v>
      </c>
      <c r="B19" s="8">
        <v>9.5</v>
      </c>
      <c r="C19" s="2" t="s">
        <v>53</v>
      </c>
    </row>
    <row r="21" spans="1:1" x14ac:dyDescent="0.25">
      <c r="A21" s="5" t="s">
        <v>54</v>
      </c>
    </row>
    <row r="22" spans="1:3" x14ac:dyDescent="0.25">
      <c r="A22" s="6" t="s">
        <v>55</v>
      </c>
      <c r="B22" s="9">
        <f>B6*(B7+B8)*(1+B15/100)+B9+B10+B6*(B11/60)*B12+B6*B13+B14+B6*B16</f>
        <v>314</v>
      </c>
      <c r="C22" s="2" t="s">
        <v>56</v>
      </c>
    </row>
    <row r="23" spans="1:3" x14ac:dyDescent="0.25">
      <c r="A23" s="6" t="s">
        <v>57</v>
      </c>
      <c r="B23" s="9">
        <f>IF(B6&gt;0,B22/B6,0)</f>
        <v>6.28</v>
      </c>
      <c r="C23" s="2" t="s">
        <v>56</v>
      </c>
    </row>
    <row r="24" spans="1:3" x14ac:dyDescent="0.25">
      <c r="A24" s="6" t="s">
        <v>58</v>
      </c>
      <c r="B24" s="9">
        <f>IF(B17&lt;100,B23/(1-B17/100),0)</f>
        <v>6.375634517766498</v>
      </c>
      <c r="C24" s="2" t="s">
        <v>56</v>
      </c>
    </row>
    <row r="25" spans="1:3" x14ac:dyDescent="0.25">
      <c r="A25" s="6" t="s">
        <v>59</v>
      </c>
      <c r="B25" s="9">
        <f>IF(B18+B17&lt;100,B23/(1-(B18+B17)/100),0)</f>
        <v>14.436781609195402</v>
      </c>
      <c r="C25" s="2" t="s">
        <v>56</v>
      </c>
    </row>
    <row r="26" spans="1:3" x14ac:dyDescent="0.25">
      <c r="A26" s="6" t="s">
        <v>60</v>
      </c>
      <c r="B26" s="9">
        <f>IF(B19&gt;0,(B19*(1-B17/100)-B23)*B6,0)</f>
        <v>153.87499999999997</v>
      </c>
      <c r="C26" s="2" t="s">
        <v>56</v>
      </c>
    </row>
    <row r="27" spans="1:3" x14ac:dyDescent="0.25">
      <c r="A27" s="6" t="s">
        <v>61</v>
      </c>
      <c r="B27" s="10">
        <f>IF(B19&gt;0,(B19*(1-B17/100)-B23)/B19,0)</f>
        <v>0.3239473684210526</v>
      </c>
      <c r="C27" s="2" t="s">
        <v>56</v>
      </c>
    </row>
    <row r="28" spans="1:3" x14ac:dyDescent="0.25">
      <c r="A28" s="6" t="s">
        <v>62</v>
      </c>
      <c r="B28" s="10">
        <f>IF(AND(B19&gt;0,B23&gt;0),(B19*(1-B17/100)-B23)/B23,0)</f>
        <v>0.4900477707006369</v>
      </c>
      <c r="C28" s="2" t="s">
        <v>56</v>
      </c>
    </row>
    <row r="30" spans="1:1" x14ac:dyDescent="0.25">
      <c r="A30" s="2" t="s">
        <v>63</v>
      </c>
    </row>
  </sheetData>
  <sheetProtection sheet="1"/>
  <pageSetup paperSize="9"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Job costing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damantra</dc:creator>
  <dc:title/>
  <dc:subject/>
  <dc:description/>
  <cp:keywords/>
  <cp:category/>
  <cp:lastModifiedBy>damantra</cp:lastModifiedBy>
  <dcterms:created xsi:type="dcterms:W3CDTF">2026-07-17T00:00:00Z</dcterms:created>
  <dcterms:modified xsi:type="dcterms:W3CDTF">2026-07-17T00:00:00Z</dcterms:modified>
</cp:coreProperties>
</file>